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8780" windowHeight="11955" activeTab="0"/>
  </bookViews>
  <sheets>
    <sheet name="Worksheet K" sheetId="1" r:id="rId1"/>
  </sheets>
  <definedNames/>
  <calcPr fullCalcOnLoad="1" iterate="1" iterateCount="100" iterateDelta="0.001"/>
</workbook>
</file>

<file path=xl/sharedStrings.xml><?xml version="1.0" encoding="utf-8"?>
<sst xmlns="http://schemas.openxmlformats.org/spreadsheetml/2006/main" count="49" uniqueCount="24">
  <si>
    <t>OKLAHOMA GAS AND ELECTRIC COMPANY</t>
  </si>
  <si>
    <t>Worksheet K - 13 Month Average Balances and Long Term Debt Costs</t>
  </si>
  <si>
    <t xml:space="preserve"> I.  Plant Additions &amp; Accumulated Depreciation Balances</t>
  </si>
  <si>
    <r>
      <t xml:space="preserve">2014 Gross Plant  </t>
    </r>
    <r>
      <rPr>
        <sz val="11"/>
        <rFont val="Arial"/>
        <family val="2"/>
      </rPr>
      <t xml:space="preserve"> </t>
    </r>
    <r>
      <rPr>
        <sz val="9"/>
        <rFont val="Arial"/>
        <family val="2"/>
      </rPr>
      <t>(Note 1)</t>
    </r>
  </si>
  <si>
    <t>Line</t>
  </si>
  <si>
    <t>End. Balance</t>
  </si>
  <si>
    <t>13 Months</t>
  </si>
  <si>
    <t>No.</t>
  </si>
  <si>
    <t>Avg Balance</t>
  </si>
  <si>
    <t>Intangible</t>
  </si>
  <si>
    <t>Production-Redbud</t>
  </si>
  <si>
    <t>Production</t>
  </si>
  <si>
    <t>Transmission</t>
  </si>
  <si>
    <t>Distribution</t>
  </si>
  <si>
    <t>General Plant</t>
  </si>
  <si>
    <t>Total</t>
  </si>
  <si>
    <t xml:space="preserve"> </t>
  </si>
  <si>
    <r>
      <t xml:space="preserve">2014 Accumulated Depreciation and Amortization   </t>
    </r>
    <r>
      <rPr>
        <sz val="9"/>
        <rFont val="Arial"/>
        <family val="2"/>
      </rPr>
      <t>(Note 2)</t>
    </r>
  </si>
  <si>
    <r>
      <t xml:space="preserve">2014 Net Plant   </t>
    </r>
    <r>
      <rPr>
        <sz val="9"/>
        <rFont val="Arial"/>
        <family val="2"/>
      </rPr>
      <t>(Gross Plant less Accumulated Depreciation and Amortization)</t>
    </r>
  </si>
  <si>
    <t>Notes:</t>
  </si>
  <si>
    <t>1. When calculating the Baseline ATRR, use the actual 13 month account balancees for the year being trued-up.  When calculating the Projected ATRR, the values for "Gross Plant" shall include net plant additions.</t>
  </si>
  <si>
    <t xml:space="preserve">2. When calculating the Projected ATRR, the values for Accumulated Depreciation and Amortization shall include both accumulated depreciation and amortization on new plant projected to be in service as well as the accumulated depreciation and amortization </t>
  </si>
  <si>
    <t xml:space="preserve">    plant through the end of the projected year.</t>
  </si>
  <si>
    <t>Attachment 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</si>
</sst>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s>
  <fonts count="46">
    <font>
      <sz val="10"/>
      <color theme="1"/>
      <name val="Arial"/>
      <family val="2"/>
    </font>
    <font>
      <sz val="10"/>
      <color indexed="8"/>
      <name val="Arial"/>
      <family val="2"/>
    </font>
    <font>
      <b/>
      <sz val="16"/>
      <name val="Arial"/>
      <family val="2"/>
    </font>
    <font>
      <b/>
      <sz val="10"/>
      <name val="Arial"/>
      <family val="2"/>
    </font>
    <font>
      <sz val="10"/>
      <name val="Arial"/>
      <family val="2"/>
    </font>
    <font>
      <sz val="12"/>
      <name val="Arial"/>
      <family val="2"/>
    </font>
    <font>
      <b/>
      <sz val="12"/>
      <name val="Arial"/>
      <family val="2"/>
    </font>
    <font>
      <sz val="11"/>
      <name val="Arial"/>
      <family val="2"/>
    </font>
    <font>
      <b/>
      <sz val="11"/>
      <name val="Arial"/>
      <family val="2"/>
    </font>
    <font>
      <sz val="9"/>
      <name val="Arial"/>
      <family val="2"/>
    </font>
    <font>
      <b/>
      <u val="single"/>
      <sz val="10"/>
      <name val="Arial"/>
      <family val="2"/>
    </font>
    <font>
      <sz val="10"/>
      <color indexed="12"/>
      <name val="Arial"/>
      <family val="2"/>
    </font>
    <font>
      <u val="single"/>
      <sz val="10"/>
      <color indexed="12"/>
      <name val="Arial"/>
      <family val="2"/>
    </font>
    <font>
      <u val="single"/>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top/>
      <bottom/>
    </border>
    <border>
      <left style="thin"/>
      <right style="thin"/>
      <top style="thin"/>
      <bottom/>
    </border>
    <border>
      <left/>
      <right/>
      <top style="thin"/>
      <bottom/>
    </border>
    <border>
      <left/>
      <right style="thin"/>
      <top style="thin"/>
      <bottom/>
    </border>
    <border>
      <left style="thin"/>
      <right style="thin"/>
      <top/>
      <bottom style="thin"/>
    </border>
    <border>
      <left/>
      <right/>
      <top/>
      <bottom style="thin"/>
    </border>
    <border>
      <left/>
      <right style="thin"/>
      <top/>
      <bottom style="thin"/>
    </border>
    <border>
      <left style="thin"/>
      <right style="thin"/>
      <top/>
      <bottom/>
    </border>
    <border>
      <left style="thin"/>
      <right style="thin"/>
      <top style="thin"/>
      <bottom style="thin"/>
    </border>
    <border>
      <left style="thin"/>
      <right/>
      <top/>
      <bottom style="thin"/>
    </border>
    <border>
      <left/>
      <right style="thin"/>
      <top/>
      <bottom/>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0" fontId="4" fillId="0" borderId="0" xfId="0" applyFont="1" applyAlignment="1">
      <alignment/>
    </xf>
    <xf numFmtId="0" fontId="2" fillId="0" borderId="0" xfId="0" applyFont="1" applyFill="1" applyAlignment="1">
      <alignment/>
    </xf>
    <xf numFmtId="3" fontId="4" fillId="0" borderId="0" xfId="0" applyNumberFormat="1" applyFont="1" applyAlignment="1">
      <alignment horizontal="center"/>
    </xf>
    <xf numFmtId="0" fontId="5" fillId="0" borderId="0" xfId="0" applyFont="1" applyAlignment="1">
      <alignment/>
    </xf>
    <xf numFmtId="0" fontId="6" fillId="0" borderId="0" xfId="0" applyFont="1" applyAlignment="1">
      <alignment/>
    </xf>
    <xf numFmtId="0" fontId="5" fillId="0" borderId="0" xfId="0" applyFont="1" applyAlignment="1">
      <alignment horizontal="center"/>
    </xf>
    <xf numFmtId="0" fontId="7" fillId="0" borderId="0" xfId="0" applyFont="1" applyAlignment="1">
      <alignment horizontal="center"/>
    </xf>
    <xf numFmtId="0" fontId="8" fillId="0" borderId="10" xfId="0" applyFont="1" applyBorder="1" applyAlignment="1">
      <alignment/>
    </xf>
    <xf numFmtId="0" fontId="3" fillId="0" borderId="11" xfId="0" applyFont="1" applyBorder="1" applyAlignment="1">
      <alignment/>
    </xf>
    <xf numFmtId="0" fontId="3" fillId="0" borderId="12" xfId="0" applyFont="1" applyBorder="1" applyAlignment="1">
      <alignment horizontal="center"/>
    </xf>
    <xf numFmtId="0" fontId="10" fillId="0" borderId="13" xfId="0" applyFont="1" applyBorder="1" applyAlignment="1">
      <alignment horizontal="center"/>
    </xf>
    <xf numFmtId="0" fontId="10" fillId="0" borderId="12" xfId="0" applyFont="1" applyBorder="1" applyAlignment="1">
      <alignment horizontal="center"/>
    </xf>
    <xf numFmtId="0" fontId="3" fillId="0" borderId="14" xfId="0" applyFont="1" applyFill="1" applyBorder="1" applyAlignment="1">
      <alignment horizontal="center"/>
    </xf>
    <xf numFmtId="164" fontId="3" fillId="0" borderId="11" xfId="0" applyNumberFormat="1" applyFont="1" applyBorder="1" applyAlignment="1">
      <alignment/>
    </xf>
    <xf numFmtId="164" fontId="3" fillId="0" borderId="15" xfId="0" applyNumberFormat="1" applyFont="1" applyBorder="1" applyAlignment="1">
      <alignment horizontal="center"/>
    </xf>
    <xf numFmtId="164" fontId="3" fillId="0" borderId="16" xfId="0" applyNumberFormat="1" applyFont="1" applyBorder="1" applyAlignment="1">
      <alignment horizontal="center"/>
    </xf>
    <xf numFmtId="164" fontId="3" fillId="0" borderId="17" xfId="0" applyNumberFormat="1" applyFont="1" applyFill="1" applyBorder="1" applyAlignment="1">
      <alignment horizontal="center"/>
    </xf>
    <xf numFmtId="0" fontId="3" fillId="0" borderId="12" xfId="0" applyFont="1" applyBorder="1" applyAlignment="1">
      <alignment/>
    </xf>
    <xf numFmtId="3" fontId="11" fillId="33" borderId="18" xfId="0" applyNumberFormat="1" applyFont="1" applyFill="1" applyBorder="1" applyAlignment="1">
      <alignment horizontal="right"/>
    </xf>
    <xf numFmtId="3" fontId="11" fillId="33" borderId="19" xfId="0" applyNumberFormat="1" applyFont="1" applyFill="1" applyBorder="1" applyAlignment="1">
      <alignment horizontal="right"/>
    </xf>
    <xf numFmtId="3" fontId="4" fillId="0" borderId="19" xfId="0" applyNumberFormat="1" applyFont="1" applyFill="1" applyBorder="1" applyAlignment="1">
      <alignment horizontal="right"/>
    </xf>
    <xf numFmtId="0" fontId="3" fillId="0" borderId="19" xfId="0" applyFont="1" applyBorder="1" applyAlignment="1">
      <alignment/>
    </xf>
    <xf numFmtId="0" fontId="3" fillId="0" borderId="18" xfId="0" applyFont="1" applyBorder="1" applyAlignment="1">
      <alignment/>
    </xf>
    <xf numFmtId="3" fontId="12" fillId="33" borderId="19" xfId="0" applyNumberFormat="1" applyFont="1" applyFill="1" applyBorder="1" applyAlignment="1">
      <alignment horizontal="right"/>
    </xf>
    <xf numFmtId="3" fontId="13" fillId="0" borderId="19" xfId="0" applyNumberFormat="1" applyFont="1" applyFill="1" applyBorder="1" applyAlignment="1">
      <alignment horizontal="right"/>
    </xf>
    <xf numFmtId="0" fontId="3" fillId="0" borderId="15" xfId="0" applyFont="1" applyBorder="1" applyAlignment="1">
      <alignment horizontal="center"/>
    </xf>
    <xf numFmtId="3" fontId="4" fillId="0" borderId="15" xfId="0" applyNumberFormat="1" applyFont="1" applyBorder="1" applyAlignment="1">
      <alignment/>
    </xf>
    <xf numFmtId="3" fontId="4" fillId="0" borderId="16" xfId="0" applyNumberFormat="1" applyFont="1" applyBorder="1" applyAlignment="1">
      <alignment/>
    </xf>
    <xf numFmtId="3" fontId="4" fillId="0" borderId="15" xfId="0" applyNumberFormat="1" applyFont="1" applyFill="1" applyBorder="1" applyAlignment="1">
      <alignment/>
    </xf>
    <xf numFmtId="3" fontId="4" fillId="0" borderId="19" xfId="0" applyNumberFormat="1" applyFont="1" applyBorder="1" applyAlignment="1">
      <alignment/>
    </xf>
    <xf numFmtId="0" fontId="3" fillId="0" borderId="20" xfId="0" applyFont="1" applyBorder="1" applyAlignment="1">
      <alignment/>
    </xf>
    <xf numFmtId="3" fontId="4" fillId="0" borderId="16" xfId="0" applyNumberFormat="1" applyFont="1" applyBorder="1" applyAlignment="1">
      <alignment horizontal="center"/>
    </xf>
    <xf numFmtId="3" fontId="3" fillId="0" borderId="0" xfId="0" applyNumberFormat="1" applyFont="1" applyBorder="1" applyAlignment="1">
      <alignment/>
    </xf>
    <xf numFmtId="3" fontId="4" fillId="0" borderId="0" xfId="0" applyNumberFormat="1" applyFont="1" applyBorder="1" applyAlignment="1">
      <alignment horizontal="center"/>
    </xf>
    <xf numFmtId="0" fontId="3" fillId="0" borderId="0" xfId="0" applyFont="1" applyAlignment="1">
      <alignment horizontal="center"/>
    </xf>
    <xf numFmtId="164" fontId="3" fillId="0" borderId="0" xfId="0" applyNumberFormat="1" applyFont="1" applyAlignment="1">
      <alignment horizontal="center"/>
    </xf>
    <xf numFmtId="3" fontId="11" fillId="33" borderId="18" xfId="0" applyNumberFormat="1" applyFont="1" applyFill="1" applyBorder="1" applyAlignment="1">
      <alignment/>
    </xf>
    <xf numFmtId="3" fontId="4" fillId="0" borderId="21" xfId="0" applyNumberFormat="1" applyFont="1" applyFill="1" applyBorder="1" applyAlignment="1">
      <alignment horizontal="right"/>
    </xf>
    <xf numFmtId="3" fontId="11" fillId="33" borderId="19" xfId="0" applyNumberFormat="1" applyFont="1" applyFill="1" applyBorder="1" applyAlignment="1">
      <alignment/>
    </xf>
    <xf numFmtId="3" fontId="4" fillId="0" borderId="22" xfId="0" applyNumberFormat="1" applyFont="1" applyFill="1" applyBorder="1" applyAlignment="1">
      <alignment horizontal="right"/>
    </xf>
    <xf numFmtId="3" fontId="12" fillId="33" borderId="19" xfId="0" applyNumberFormat="1" applyFont="1" applyFill="1" applyBorder="1" applyAlignment="1">
      <alignment/>
    </xf>
    <xf numFmtId="3" fontId="13" fillId="0" borderId="22" xfId="0" applyNumberFormat="1" applyFont="1" applyFill="1" applyBorder="1" applyAlignment="1">
      <alignment horizontal="right"/>
    </xf>
    <xf numFmtId="3" fontId="4" fillId="0" borderId="17" xfId="0" applyNumberFormat="1" applyFont="1" applyBorder="1" applyAlignment="1">
      <alignment horizontal="center"/>
    </xf>
    <xf numFmtId="0" fontId="3" fillId="0" borderId="0" xfId="0" applyFont="1" applyBorder="1" applyAlignment="1">
      <alignment/>
    </xf>
    <xf numFmtId="3" fontId="4" fillId="0" borderId="18" xfId="0" applyNumberFormat="1" applyFont="1" applyFill="1" applyBorder="1" applyAlignment="1">
      <alignment/>
    </xf>
    <xf numFmtId="3" fontId="4" fillId="0" borderId="0" xfId="0" applyNumberFormat="1" applyFont="1" applyFill="1" applyBorder="1" applyAlignment="1">
      <alignment/>
    </xf>
    <xf numFmtId="3" fontId="4" fillId="0" borderId="19" xfId="0" applyNumberFormat="1" applyFont="1" applyFill="1" applyBorder="1" applyAlignment="1">
      <alignment/>
    </xf>
    <xf numFmtId="3" fontId="4" fillId="0" borderId="23" xfId="0" applyNumberFormat="1" applyFont="1" applyFill="1" applyBorder="1" applyAlignment="1">
      <alignment/>
    </xf>
    <xf numFmtId="3" fontId="13" fillId="0" borderId="19" xfId="0" applyNumberFormat="1" applyFont="1" applyFill="1" applyBorder="1" applyAlignment="1">
      <alignment/>
    </xf>
    <xf numFmtId="3" fontId="13" fillId="0" borderId="23" xfId="0" applyNumberFormat="1" applyFont="1" applyFill="1" applyBorder="1" applyAlignment="1">
      <alignment/>
    </xf>
    <xf numFmtId="0" fontId="4" fillId="0" borderId="0" xfId="0" applyFont="1" applyBorder="1" applyAlignment="1">
      <alignment/>
    </xf>
    <xf numFmtId="0" fontId="8" fillId="0" borderId="13" xfId="0" applyFont="1" applyBorder="1" applyAlignment="1">
      <alignment horizontal="center"/>
    </xf>
    <xf numFmtId="0" fontId="8" fillId="0" borderId="14"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tabSelected="1" view="pageBreakPreview" zoomScale="90" zoomScaleNormal="90" zoomScaleSheetLayoutView="90" zoomScalePageLayoutView="0" workbookViewId="0" topLeftCell="A1">
      <selection activeCell="A1" sqref="A1"/>
    </sheetView>
  </sheetViews>
  <sheetFormatPr defaultColWidth="9.140625" defaultRowHeight="12.75"/>
  <cols>
    <col min="1" max="1" width="4.8515625" style="0" customWidth="1"/>
    <col min="2" max="2" width="23.140625" style="0" customWidth="1"/>
    <col min="3" max="16" width="14.7109375" style="0" customWidth="1"/>
  </cols>
  <sheetData>
    <row r="1" spans="1:16" ht="20.25">
      <c r="A1" s="1" t="s">
        <v>0</v>
      </c>
      <c r="B1" s="2"/>
      <c r="C1" s="3"/>
      <c r="D1" s="3"/>
      <c r="E1" s="3"/>
      <c r="F1" s="3"/>
      <c r="G1" s="3"/>
      <c r="H1" s="3"/>
      <c r="I1" s="3"/>
      <c r="J1" s="3"/>
      <c r="K1" s="3"/>
      <c r="L1" s="3"/>
      <c r="M1" s="3"/>
      <c r="N1" s="3"/>
      <c r="O1" s="3"/>
      <c r="P1" s="3" t="s">
        <v>23</v>
      </c>
    </row>
    <row r="2" spans="1:16" ht="12.75">
      <c r="A2" s="4"/>
      <c r="B2" s="2"/>
      <c r="C2" s="3"/>
      <c r="D2" s="3"/>
      <c r="E2" s="3"/>
      <c r="F2" s="3"/>
      <c r="G2" s="3"/>
      <c r="H2" s="3"/>
      <c r="I2" s="3"/>
      <c r="J2" s="3"/>
      <c r="K2" s="3"/>
      <c r="L2" s="3"/>
      <c r="M2" s="3"/>
      <c r="N2" s="3"/>
      <c r="O2" s="3"/>
      <c r="P2" s="3"/>
    </row>
    <row r="3" spans="1:16" ht="20.25">
      <c r="A3" s="5" t="s">
        <v>1</v>
      </c>
      <c r="B3" s="2"/>
      <c r="C3" s="3"/>
      <c r="D3" s="3"/>
      <c r="E3" s="3"/>
      <c r="F3" s="3"/>
      <c r="G3" s="3"/>
      <c r="H3" s="3"/>
      <c r="I3" s="3"/>
      <c r="J3" s="3"/>
      <c r="K3" s="3"/>
      <c r="L3" s="3"/>
      <c r="M3" s="3"/>
      <c r="N3" s="3"/>
      <c r="O3" s="3"/>
      <c r="P3" s="3"/>
    </row>
    <row r="4" spans="1:16" ht="12.75">
      <c r="A4" s="4"/>
      <c r="B4" s="2"/>
      <c r="C4" s="3"/>
      <c r="D4" s="3"/>
      <c r="E4" s="3"/>
      <c r="F4" s="3"/>
      <c r="G4" s="3"/>
      <c r="H4" s="6"/>
      <c r="I4" s="6"/>
      <c r="J4" s="6"/>
      <c r="K4" s="3"/>
      <c r="L4" s="3"/>
      <c r="M4" s="3"/>
      <c r="N4" s="3"/>
      <c r="O4" s="3"/>
      <c r="P4" s="3"/>
    </row>
    <row r="5" spans="1:16" ht="12.75">
      <c r="A5" s="4"/>
      <c r="B5" s="2"/>
      <c r="C5" s="3"/>
      <c r="D5" s="3"/>
      <c r="E5" s="3"/>
      <c r="F5" s="3"/>
      <c r="G5" s="3"/>
      <c r="H5" s="6"/>
      <c r="I5" s="6"/>
      <c r="J5" s="6"/>
      <c r="K5" s="3"/>
      <c r="L5" s="3"/>
      <c r="M5" s="3"/>
      <c r="N5" s="3"/>
      <c r="O5" s="3"/>
      <c r="P5" s="3"/>
    </row>
    <row r="6" spans="1:16" ht="15.75">
      <c r="A6" s="7"/>
      <c r="B6" s="8" t="s">
        <v>2</v>
      </c>
      <c r="C6" s="9"/>
      <c r="D6" s="9"/>
      <c r="E6" s="9"/>
      <c r="F6" s="9"/>
      <c r="G6" s="9"/>
      <c r="H6" s="6"/>
      <c r="I6" s="6"/>
      <c r="J6" s="6"/>
      <c r="K6" s="9"/>
      <c r="L6" s="9"/>
      <c r="M6" s="9"/>
      <c r="N6" s="9"/>
      <c r="O6" s="9"/>
      <c r="P6" s="9"/>
    </row>
    <row r="7" spans="1:16" ht="12.75">
      <c r="A7" s="4"/>
      <c r="B7" s="2"/>
      <c r="C7" s="3"/>
      <c r="D7" s="3"/>
      <c r="E7" s="3"/>
      <c r="F7" s="3"/>
      <c r="G7" s="3"/>
      <c r="H7" s="6"/>
      <c r="I7" s="6"/>
      <c r="J7" s="6"/>
      <c r="K7" s="3"/>
      <c r="L7" s="3"/>
      <c r="M7" s="3"/>
      <c r="N7" s="3"/>
      <c r="O7" s="3"/>
      <c r="P7" s="3"/>
    </row>
    <row r="8" spans="1:16" ht="12.75">
      <c r="A8" s="4"/>
      <c r="B8" s="2"/>
      <c r="C8" s="3"/>
      <c r="D8" s="3"/>
      <c r="E8" s="3"/>
      <c r="F8" s="3"/>
      <c r="G8" s="3"/>
      <c r="H8" s="3"/>
      <c r="I8" s="3"/>
      <c r="J8" s="3"/>
      <c r="K8" s="3"/>
      <c r="L8" s="3"/>
      <c r="M8" s="3"/>
      <c r="N8" s="3"/>
      <c r="O8" s="3"/>
      <c r="P8" s="3"/>
    </row>
    <row r="9" spans="1:16" ht="15">
      <c r="A9" s="10"/>
      <c r="B9" s="11"/>
      <c r="C9" s="55" t="s">
        <v>3</v>
      </c>
      <c r="D9" s="55"/>
      <c r="E9" s="55"/>
      <c r="F9" s="55"/>
      <c r="G9" s="55"/>
      <c r="H9" s="55"/>
      <c r="I9" s="55"/>
      <c r="J9" s="55"/>
      <c r="K9" s="55"/>
      <c r="L9" s="55"/>
      <c r="M9" s="55"/>
      <c r="N9" s="55"/>
      <c r="O9" s="55"/>
      <c r="P9" s="56"/>
    </row>
    <row r="10" spans="1:16" ht="12.75">
      <c r="A10" s="3" t="s">
        <v>4</v>
      </c>
      <c r="B10" s="12"/>
      <c r="C10" s="13" t="s">
        <v>5</v>
      </c>
      <c r="D10" s="14"/>
      <c r="E10" s="15"/>
      <c r="F10" s="14"/>
      <c r="G10" s="15"/>
      <c r="H10" s="14"/>
      <c r="I10" s="15"/>
      <c r="J10" s="14"/>
      <c r="K10" s="15"/>
      <c r="L10" s="14"/>
      <c r="M10" s="15"/>
      <c r="N10" s="14"/>
      <c r="O10" s="13" t="s">
        <v>5</v>
      </c>
      <c r="P10" s="16" t="s">
        <v>6</v>
      </c>
    </row>
    <row r="11" spans="1:16" ht="12.75">
      <c r="A11" s="3" t="s">
        <v>7</v>
      </c>
      <c r="B11" s="17"/>
      <c r="C11" s="18">
        <v>41609</v>
      </c>
      <c r="D11" s="19">
        <v>41640</v>
      </c>
      <c r="E11" s="18">
        <v>41671</v>
      </c>
      <c r="F11" s="18">
        <v>41699</v>
      </c>
      <c r="G11" s="18">
        <v>41740</v>
      </c>
      <c r="H11" s="18">
        <v>41760</v>
      </c>
      <c r="I11" s="18">
        <v>41791</v>
      </c>
      <c r="J11" s="18">
        <v>41821</v>
      </c>
      <c r="K11" s="18">
        <v>41852</v>
      </c>
      <c r="L11" s="18">
        <v>41883</v>
      </c>
      <c r="M11" s="18">
        <v>41913</v>
      </c>
      <c r="N11" s="18">
        <v>41944</v>
      </c>
      <c r="O11" s="18">
        <v>41974</v>
      </c>
      <c r="P11" s="20" t="s">
        <v>8</v>
      </c>
    </row>
    <row r="12" spans="1:16" ht="12.75">
      <c r="A12" s="3">
        <v>1</v>
      </c>
      <c r="B12" s="21" t="s">
        <v>9</v>
      </c>
      <c r="C12" s="22">
        <v>45125276</v>
      </c>
      <c r="D12" s="23">
        <v>48162960</v>
      </c>
      <c r="E12" s="23">
        <v>48188995</v>
      </c>
      <c r="F12" s="23">
        <v>48355450</v>
      </c>
      <c r="G12" s="23">
        <v>51379509</v>
      </c>
      <c r="H12" s="23">
        <v>52651140</v>
      </c>
      <c r="I12" s="23">
        <v>52747682</v>
      </c>
      <c r="J12" s="23">
        <v>52900104</v>
      </c>
      <c r="K12" s="23">
        <v>53461220</v>
      </c>
      <c r="L12" s="23">
        <v>54022336</v>
      </c>
      <c r="M12" s="23">
        <v>54583452</v>
      </c>
      <c r="N12" s="23">
        <v>55144568</v>
      </c>
      <c r="O12" s="23">
        <v>55705684</v>
      </c>
      <c r="P12" s="24">
        <f aca="true" t="shared" si="0" ref="P12:P17">AVERAGE(C12:O12)</f>
        <v>51725259.692307696</v>
      </c>
    </row>
    <row r="13" spans="1:16" ht="12.75">
      <c r="A13" s="3">
        <f aca="true" t="shared" si="1" ref="A13:A18">A12+1</f>
        <v>2</v>
      </c>
      <c r="B13" s="25" t="s">
        <v>10</v>
      </c>
      <c r="C13" s="23">
        <v>366328856</v>
      </c>
      <c r="D13" s="23">
        <v>373312431</v>
      </c>
      <c r="E13" s="23">
        <v>374280772</v>
      </c>
      <c r="F13" s="23">
        <v>374920750</v>
      </c>
      <c r="G13" s="23">
        <v>373721576</v>
      </c>
      <c r="H13" s="23">
        <v>373746574</v>
      </c>
      <c r="I13" s="23">
        <v>389906184.15</v>
      </c>
      <c r="J13" s="23">
        <v>390752505</v>
      </c>
      <c r="K13" s="23">
        <v>390885589.29</v>
      </c>
      <c r="L13" s="23">
        <v>391018673.58</v>
      </c>
      <c r="M13" s="23">
        <v>391151757.88</v>
      </c>
      <c r="N13" s="23">
        <v>391284842.17</v>
      </c>
      <c r="O13" s="23">
        <v>391417926.46</v>
      </c>
      <c r="P13" s="24">
        <f t="shared" si="0"/>
        <v>382517572.1176923</v>
      </c>
    </row>
    <row r="14" spans="1:16" ht="12.75">
      <c r="A14" s="3">
        <f t="shared" si="1"/>
        <v>3</v>
      </c>
      <c r="B14" s="26" t="s">
        <v>11</v>
      </c>
      <c r="C14" s="22">
        <v>3142833309</v>
      </c>
      <c r="D14" s="23">
        <v>3145737294</v>
      </c>
      <c r="E14" s="23">
        <v>3143628755</v>
      </c>
      <c r="F14" s="23">
        <v>3147500905</v>
      </c>
      <c r="G14" s="23">
        <v>3151763728</v>
      </c>
      <c r="H14" s="23">
        <v>3140249006</v>
      </c>
      <c r="I14" s="23">
        <v>3145079380</v>
      </c>
      <c r="J14" s="23">
        <v>3146040288</v>
      </c>
      <c r="K14" s="23">
        <v>3152067210</v>
      </c>
      <c r="L14" s="23">
        <v>3158094132.92</v>
      </c>
      <c r="M14" s="23">
        <v>3164121055.39</v>
      </c>
      <c r="N14" s="23">
        <v>3170147977.85</v>
      </c>
      <c r="O14" s="23">
        <v>3176174900.31</v>
      </c>
      <c r="P14" s="24">
        <f t="shared" si="0"/>
        <v>3152572149.343846</v>
      </c>
    </row>
    <row r="15" spans="1:16" ht="12.75">
      <c r="A15" s="3">
        <f t="shared" si="1"/>
        <v>4</v>
      </c>
      <c r="B15" s="25" t="s">
        <v>12</v>
      </c>
      <c r="C15" s="23">
        <v>1794612762</v>
      </c>
      <c r="D15" s="23">
        <v>1800446529</v>
      </c>
      <c r="E15" s="23">
        <v>1804389474</v>
      </c>
      <c r="F15" s="23">
        <v>1834905530</v>
      </c>
      <c r="G15" s="23">
        <v>2112559418</v>
      </c>
      <c r="H15" s="23">
        <v>2115056936</v>
      </c>
      <c r="I15" s="23">
        <v>2130515170</v>
      </c>
      <c r="J15" s="23">
        <v>2136693577</v>
      </c>
      <c r="K15" s="23">
        <v>2138168577</v>
      </c>
      <c r="L15" s="23">
        <v>2139643577</v>
      </c>
      <c r="M15" s="23">
        <v>2148200424</v>
      </c>
      <c r="N15" s="23">
        <v>2149675424</v>
      </c>
      <c r="O15" s="23">
        <v>2296491009</v>
      </c>
      <c r="P15" s="24">
        <f t="shared" si="0"/>
        <v>2046258339</v>
      </c>
    </row>
    <row r="16" spans="1:16" ht="12.75">
      <c r="A16" s="3">
        <f t="shared" si="1"/>
        <v>5</v>
      </c>
      <c r="B16" s="26" t="s">
        <v>13</v>
      </c>
      <c r="C16" s="22">
        <v>3391025998</v>
      </c>
      <c r="D16" s="23">
        <v>3402806591</v>
      </c>
      <c r="E16" s="23">
        <v>3421679379</v>
      </c>
      <c r="F16" s="23">
        <v>3445088640</v>
      </c>
      <c r="G16" s="23">
        <v>3453339036</v>
      </c>
      <c r="H16" s="23">
        <v>3466581196</v>
      </c>
      <c r="I16" s="23">
        <v>3478590636</v>
      </c>
      <c r="J16" s="23">
        <v>3488862472</v>
      </c>
      <c r="K16" s="23">
        <v>3502331530.36</v>
      </c>
      <c r="L16" s="23">
        <v>3515800588.72</v>
      </c>
      <c r="M16" s="23">
        <v>3529269647.07</v>
      </c>
      <c r="N16" s="23">
        <v>3542738705.43</v>
      </c>
      <c r="O16" s="23">
        <v>3556207763.79</v>
      </c>
      <c r="P16" s="24">
        <f t="shared" si="0"/>
        <v>3476486321.7976923</v>
      </c>
    </row>
    <row r="17" spans="1:16" ht="12.75">
      <c r="A17" s="3">
        <f t="shared" si="1"/>
        <v>6</v>
      </c>
      <c r="B17" s="25" t="s">
        <v>14</v>
      </c>
      <c r="C17" s="27">
        <v>318926809</v>
      </c>
      <c r="D17" s="27">
        <v>317588592</v>
      </c>
      <c r="E17" s="27">
        <v>318550022</v>
      </c>
      <c r="F17" s="27">
        <v>320722827</v>
      </c>
      <c r="G17" s="27">
        <v>320168151</v>
      </c>
      <c r="H17" s="27">
        <v>313352342</v>
      </c>
      <c r="I17" s="27">
        <v>314972921</v>
      </c>
      <c r="J17" s="27">
        <v>315500394</v>
      </c>
      <c r="K17" s="27">
        <v>316043127.97</v>
      </c>
      <c r="L17" s="27">
        <v>316585861.94000006</v>
      </c>
      <c r="M17" s="27">
        <v>317128595.9100001</v>
      </c>
      <c r="N17" s="27">
        <v>317671329.8800001</v>
      </c>
      <c r="O17" s="27">
        <v>318214063.85000014</v>
      </c>
      <c r="P17" s="28">
        <f t="shared" si="0"/>
        <v>317340387.5038462</v>
      </c>
    </row>
    <row r="18" spans="1:16" ht="12.75">
      <c r="A18" s="3">
        <f t="shared" si="1"/>
        <v>7</v>
      </c>
      <c r="B18" s="29" t="s">
        <v>15</v>
      </c>
      <c r="C18" s="30">
        <f>SUM(C12:C17)</f>
        <v>9058853010</v>
      </c>
      <c r="D18" s="30">
        <f aca="true" t="shared" si="2" ref="D18:P18">SUM(D12:D17)</f>
        <v>9088054397</v>
      </c>
      <c r="E18" s="30">
        <f t="shared" si="2"/>
        <v>9110717397</v>
      </c>
      <c r="F18" s="31">
        <f t="shared" si="2"/>
        <v>9171494102</v>
      </c>
      <c r="G18" s="32">
        <f t="shared" si="2"/>
        <v>9462931418</v>
      </c>
      <c r="H18" s="31">
        <f t="shared" si="2"/>
        <v>9461637194</v>
      </c>
      <c r="I18" s="30">
        <f t="shared" si="2"/>
        <v>9511811973.15</v>
      </c>
      <c r="J18" s="31">
        <f t="shared" si="2"/>
        <v>9530749340</v>
      </c>
      <c r="K18" s="30">
        <f t="shared" si="2"/>
        <v>9552957254.619999</v>
      </c>
      <c r="L18" s="31">
        <f t="shared" si="2"/>
        <v>9575165170.16</v>
      </c>
      <c r="M18" s="30">
        <f t="shared" si="2"/>
        <v>9604454932.25</v>
      </c>
      <c r="N18" s="31">
        <f t="shared" si="2"/>
        <v>9626662847.330002</v>
      </c>
      <c r="O18" s="30">
        <f t="shared" si="2"/>
        <v>9794211347.410002</v>
      </c>
      <c r="P18" s="33">
        <f t="shared" si="2"/>
        <v>9426900029.455385</v>
      </c>
    </row>
    <row r="19" spans="1:16" ht="12.75">
      <c r="A19" s="3"/>
      <c r="B19" s="34"/>
      <c r="C19" s="35" t="s">
        <v>16</v>
      </c>
      <c r="D19" s="35"/>
      <c r="E19" s="35"/>
      <c r="F19" s="35"/>
      <c r="G19" s="35"/>
      <c r="H19" s="35"/>
      <c r="I19" s="35"/>
      <c r="J19" s="35"/>
      <c r="K19" s="35"/>
      <c r="L19" s="35"/>
      <c r="M19" s="35"/>
      <c r="N19" s="35"/>
      <c r="O19" s="35"/>
      <c r="P19" s="35"/>
    </row>
    <row r="20" spans="1:16" ht="12.75">
      <c r="A20" s="6"/>
      <c r="B20" s="36"/>
      <c r="C20" s="37" t="s">
        <v>16</v>
      </c>
      <c r="D20" s="37"/>
      <c r="E20" s="37"/>
      <c r="F20" s="37"/>
      <c r="G20" s="37"/>
      <c r="H20" s="37"/>
      <c r="I20" s="37"/>
      <c r="J20" s="37"/>
      <c r="K20" s="37"/>
      <c r="L20" s="37"/>
      <c r="M20" s="37"/>
      <c r="N20" s="37"/>
      <c r="O20" s="37"/>
      <c r="P20" s="37"/>
    </row>
    <row r="21" spans="1:16" ht="12.75">
      <c r="A21" s="3"/>
      <c r="B21" s="2"/>
      <c r="C21" s="6" t="s">
        <v>16</v>
      </c>
      <c r="D21" s="6"/>
      <c r="E21" s="6"/>
      <c r="F21" s="6"/>
      <c r="G21" s="6"/>
      <c r="H21" s="6"/>
      <c r="I21" s="6"/>
      <c r="J21" s="6"/>
      <c r="K21" s="6"/>
      <c r="L21" s="6"/>
      <c r="M21" s="6"/>
      <c r="N21" s="6"/>
      <c r="O21" s="6"/>
      <c r="P21" s="6"/>
    </row>
    <row r="22" spans="1:16" ht="15">
      <c r="A22" s="10"/>
      <c r="B22" s="11"/>
      <c r="C22" s="55" t="s">
        <v>17</v>
      </c>
      <c r="D22" s="55"/>
      <c r="E22" s="55"/>
      <c r="F22" s="55"/>
      <c r="G22" s="55"/>
      <c r="H22" s="55"/>
      <c r="I22" s="55"/>
      <c r="J22" s="55"/>
      <c r="K22" s="55"/>
      <c r="L22" s="55"/>
      <c r="M22" s="55"/>
      <c r="N22" s="55"/>
      <c r="O22" s="55"/>
      <c r="P22" s="56"/>
    </row>
    <row r="23" spans="1:16" ht="12.75">
      <c r="A23" s="38"/>
      <c r="B23" s="12"/>
      <c r="C23" s="13" t="s">
        <v>5</v>
      </c>
      <c r="D23" s="14"/>
      <c r="E23" s="15"/>
      <c r="F23" s="14"/>
      <c r="G23" s="15"/>
      <c r="H23" s="14"/>
      <c r="I23" s="15"/>
      <c r="J23" s="14"/>
      <c r="K23" s="15"/>
      <c r="L23" s="14"/>
      <c r="M23" s="15"/>
      <c r="N23" s="14"/>
      <c r="O23" s="13" t="s">
        <v>5</v>
      </c>
      <c r="P23" s="16" t="s">
        <v>6</v>
      </c>
    </row>
    <row r="24" spans="1:16" ht="12.75">
      <c r="A24" s="39"/>
      <c r="B24" s="17"/>
      <c r="C24" s="18">
        <f>C11</f>
        <v>41609</v>
      </c>
      <c r="D24" s="18">
        <f aca="true" t="shared" si="3" ref="D24:O24">D11</f>
        <v>41640</v>
      </c>
      <c r="E24" s="18">
        <f t="shared" si="3"/>
        <v>41671</v>
      </c>
      <c r="F24" s="18">
        <f t="shared" si="3"/>
        <v>41699</v>
      </c>
      <c r="G24" s="18">
        <f t="shared" si="3"/>
        <v>41740</v>
      </c>
      <c r="H24" s="18">
        <f t="shared" si="3"/>
        <v>41760</v>
      </c>
      <c r="I24" s="18">
        <f t="shared" si="3"/>
        <v>41791</v>
      </c>
      <c r="J24" s="18">
        <f t="shared" si="3"/>
        <v>41821</v>
      </c>
      <c r="K24" s="18">
        <f t="shared" si="3"/>
        <v>41852</v>
      </c>
      <c r="L24" s="18">
        <f t="shared" si="3"/>
        <v>41883</v>
      </c>
      <c r="M24" s="18">
        <f t="shared" si="3"/>
        <v>41913</v>
      </c>
      <c r="N24" s="18">
        <f t="shared" si="3"/>
        <v>41944</v>
      </c>
      <c r="O24" s="18">
        <f t="shared" si="3"/>
        <v>41974</v>
      </c>
      <c r="P24" s="20" t="s">
        <v>8</v>
      </c>
    </row>
    <row r="25" spans="1:16" ht="12.75">
      <c r="A25" s="3">
        <f>A18+1</f>
        <v>8</v>
      </c>
      <c r="B25" s="21" t="s">
        <v>9</v>
      </c>
      <c r="C25" s="40">
        <v>27126103</v>
      </c>
      <c r="D25" s="23">
        <v>27482499</v>
      </c>
      <c r="E25" s="23">
        <v>27852672</v>
      </c>
      <c r="F25" s="23">
        <v>28253517</v>
      </c>
      <c r="G25" s="23">
        <v>28625866</v>
      </c>
      <c r="H25" s="23">
        <v>29078767</v>
      </c>
      <c r="I25" s="23">
        <v>29502725</v>
      </c>
      <c r="J25" s="23">
        <v>29955872</v>
      </c>
      <c r="K25" s="23">
        <v>30089481.4</v>
      </c>
      <c r="L25" s="23">
        <v>30474721.18</v>
      </c>
      <c r="M25" s="23">
        <v>30864238.04</v>
      </c>
      <c r="N25" s="23">
        <v>31258031.98</v>
      </c>
      <c r="O25" s="23">
        <v>31656103.01</v>
      </c>
      <c r="P25" s="41">
        <f aca="true" t="shared" si="4" ref="P25:P30">AVERAGE(C25:O25)</f>
        <v>29401584.354615387</v>
      </c>
    </row>
    <row r="26" spans="1:16" ht="12.75">
      <c r="A26" s="3">
        <f aca="true" t="shared" si="5" ref="A26:A31">A25+1</f>
        <v>9</v>
      </c>
      <c r="B26" s="25" t="s">
        <v>10</v>
      </c>
      <c r="C26" s="42">
        <v>118587251</v>
      </c>
      <c r="D26" s="23">
        <v>103418928</v>
      </c>
      <c r="E26" s="23">
        <v>103528012</v>
      </c>
      <c r="F26" s="23">
        <v>105023059</v>
      </c>
      <c r="G26" s="23">
        <v>105240741</v>
      </c>
      <c r="H26" s="23">
        <v>106707134</v>
      </c>
      <c r="I26" s="23">
        <v>101182396</v>
      </c>
      <c r="J26" s="23">
        <v>102837622</v>
      </c>
      <c r="K26" s="23">
        <v>109653096.08</v>
      </c>
      <c r="L26" s="23">
        <v>111126848.29</v>
      </c>
      <c r="M26" s="23">
        <v>112601114.62</v>
      </c>
      <c r="N26" s="23">
        <v>114075895.07</v>
      </c>
      <c r="O26" s="23">
        <v>115551189.63</v>
      </c>
      <c r="P26" s="43">
        <f t="shared" si="4"/>
        <v>108425637.43769231</v>
      </c>
    </row>
    <row r="27" spans="1:16" ht="12.75">
      <c r="A27" s="3">
        <f t="shared" si="5"/>
        <v>10</v>
      </c>
      <c r="B27" s="26" t="s">
        <v>11</v>
      </c>
      <c r="C27" s="40">
        <v>1470860669</v>
      </c>
      <c r="D27" s="40">
        <v>1475952630</v>
      </c>
      <c r="E27" s="40">
        <v>1482310775</v>
      </c>
      <c r="F27" s="40">
        <v>1476927083</v>
      </c>
      <c r="G27" s="40">
        <v>1484470117</v>
      </c>
      <c r="H27" s="40">
        <v>1490901635</v>
      </c>
      <c r="I27" s="40">
        <v>1494149381</v>
      </c>
      <c r="J27" s="40">
        <v>1499931597</v>
      </c>
      <c r="K27" s="40">
        <v>1500528106.71</v>
      </c>
      <c r="L27" s="40">
        <v>1503738018.55</v>
      </c>
      <c r="M27" s="40">
        <v>1506961629.72</v>
      </c>
      <c r="N27" s="40">
        <v>1510198940.21</v>
      </c>
      <c r="O27" s="40">
        <v>1513449950.03</v>
      </c>
      <c r="P27" s="41">
        <f t="shared" si="4"/>
        <v>1493106194.7861536</v>
      </c>
    </row>
    <row r="28" spans="1:16" ht="12.75">
      <c r="A28" s="3">
        <f t="shared" si="5"/>
        <v>11</v>
      </c>
      <c r="B28" s="25" t="s">
        <v>12</v>
      </c>
      <c r="C28" s="42">
        <v>424966252</v>
      </c>
      <c r="D28" s="23">
        <v>428602911</v>
      </c>
      <c r="E28" s="23">
        <v>432525709</v>
      </c>
      <c r="F28" s="23">
        <v>435239663</v>
      </c>
      <c r="G28" s="23">
        <v>438293425</v>
      </c>
      <c r="H28" s="23">
        <v>441309235</v>
      </c>
      <c r="I28" s="23">
        <v>444458296</v>
      </c>
      <c r="J28" s="23">
        <v>447985203</v>
      </c>
      <c r="K28" s="23">
        <v>451976304.19</v>
      </c>
      <c r="L28" s="23">
        <v>455539939.2</v>
      </c>
      <c r="M28" s="23">
        <v>459118622.77</v>
      </c>
      <c r="N28" s="23">
        <v>462699900.36</v>
      </c>
      <c r="O28" s="23">
        <v>466539376.37</v>
      </c>
      <c r="P28" s="43">
        <f t="shared" si="4"/>
        <v>445327295.14538455</v>
      </c>
    </row>
    <row r="29" spans="1:16" ht="12.75">
      <c r="A29" s="3">
        <f t="shared" si="5"/>
        <v>12</v>
      </c>
      <c r="B29" s="26" t="s">
        <v>13</v>
      </c>
      <c r="C29" s="40">
        <v>1085414234</v>
      </c>
      <c r="D29" s="23">
        <v>1092234993</v>
      </c>
      <c r="E29" s="23">
        <v>1097843320</v>
      </c>
      <c r="F29" s="23">
        <v>1103639259</v>
      </c>
      <c r="G29" s="23">
        <v>1108551265</v>
      </c>
      <c r="H29" s="23">
        <v>1113523916</v>
      </c>
      <c r="I29" s="23">
        <v>1115121262</v>
      </c>
      <c r="J29" s="23">
        <v>1121856765</v>
      </c>
      <c r="K29" s="23">
        <v>1132607147.66</v>
      </c>
      <c r="L29" s="23">
        <v>1139030246.62</v>
      </c>
      <c r="M29" s="23">
        <v>1145485633.86</v>
      </c>
      <c r="N29" s="23">
        <v>1151973309.38</v>
      </c>
      <c r="O29" s="23">
        <v>1158493273.18</v>
      </c>
      <c r="P29" s="41">
        <f t="shared" si="4"/>
        <v>1120444201.9</v>
      </c>
    </row>
    <row r="30" spans="1:16" ht="12.75">
      <c r="A30" s="3">
        <f t="shared" si="5"/>
        <v>13</v>
      </c>
      <c r="B30" s="25" t="s">
        <v>14</v>
      </c>
      <c r="C30" s="44">
        <v>119501719</v>
      </c>
      <c r="D30" s="27">
        <v>118978588</v>
      </c>
      <c r="E30" s="27">
        <v>120202311</v>
      </c>
      <c r="F30" s="27">
        <v>121428552</v>
      </c>
      <c r="G30" s="27">
        <v>121380787</v>
      </c>
      <c r="H30" s="27">
        <v>122374265</v>
      </c>
      <c r="I30" s="27">
        <v>123590355</v>
      </c>
      <c r="J30" s="27">
        <v>124811058</v>
      </c>
      <c r="K30" s="27">
        <v>125147356.56</v>
      </c>
      <c r="L30" s="27">
        <v>125929032.62</v>
      </c>
      <c r="M30" s="27">
        <v>126712825.53</v>
      </c>
      <c r="N30" s="27">
        <v>127498735.3</v>
      </c>
      <c r="O30" s="27">
        <v>128286761.93</v>
      </c>
      <c r="P30" s="45">
        <f t="shared" si="4"/>
        <v>123526334.37999998</v>
      </c>
    </row>
    <row r="31" spans="1:16" ht="12.75">
      <c r="A31" s="3">
        <f t="shared" si="5"/>
        <v>14</v>
      </c>
      <c r="B31" s="29" t="s">
        <v>15</v>
      </c>
      <c r="C31" s="32">
        <f aca="true" t="shared" si="6" ref="C31:P31">SUM(C25:C30)</f>
        <v>3246456228</v>
      </c>
      <c r="D31" s="31">
        <f t="shared" si="6"/>
        <v>3246670549</v>
      </c>
      <c r="E31" s="30">
        <f t="shared" si="6"/>
        <v>3264262799</v>
      </c>
      <c r="F31" s="31">
        <f t="shared" si="6"/>
        <v>3270511133</v>
      </c>
      <c r="G31" s="30">
        <f t="shared" si="6"/>
        <v>3286562201</v>
      </c>
      <c r="H31" s="31">
        <f t="shared" si="6"/>
        <v>3303894952</v>
      </c>
      <c r="I31" s="30">
        <f t="shared" si="6"/>
        <v>3308004415</v>
      </c>
      <c r="J31" s="31">
        <f t="shared" si="6"/>
        <v>3327378117</v>
      </c>
      <c r="K31" s="30">
        <f t="shared" si="6"/>
        <v>3350001492.6</v>
      </c>
      <c r="L31" s="31">
        <f t="shared" si="6"/>
        <v>3365838806.46</v>
      </c>
      <c r="M31" s="32">
        <f t="shared" si="6"/>
        <v>3381744064.5400004</v>
      </c>
      <c r="N31" s="31">
        <f t="shared" si="6"/>
        <v>3397704812.3</v>
      </c>
      <c r="O31" s="30">
        <f t="shared" si="6"/>
        <v>3413976654.15</v>
      </c>
      <c r="P31" s="33">
        <f t="shared" si="6"/>
        <v>3320231248.003846</v>
      </c>
    </row>
    <row r="32" spans="1:16" ht="12.75">
      <c r="A32" s="3"/>
      <c r="B32" s="34"/>
      <c r="C32" s="35"/>
      <c r="D32" s="35"/>
      <c r="E32" s="35"/>
      <c r="F32" s="35"/>
      <c r="G32" s="35"/>
      <c r="H32" s="35"/>
      <c r="I32" s="35"/>
      <c r="J32" s="35"/>
      <c r="K32" s="35"/>
      <c r="L32" s="35"/>
      <c r="M32" s="35"/>
      <c r="N32" s="35"/>
      <c r="O32" s="35"/>
      <c r="P32" s="46"/>
    </row>
    <row r="33" spans="1:16" ht="12.75">
      <c r="A33" s="3"/>
      <c r="B33" s="47"/>
      <c r="C33" s="37"/>
      <c r="D33" s="37"/>
      <c r="E33" s="37"/>
      <c r="F33" s="37"/>
      <c r="G33" s="37"/>
      <c r="H33" s="37"/>
      <c r="I33" s="37"/>
      <c r="J33" s="37"/>
      <c r="K33" s="37"/>
      <c r="L33" s="37"/>
      <c r="M33" s="37"/>
      <c r="N33" s="37"/>
      <c r="O33" s="37"/>
      <c r="P33" s="37"/>
    </row>
    <row r="34" spans="1:16" ht="12.75">
      <c r="A34" s="3"/>
      <c r="B34" s="2"/>
      <c r="C34" s="6"/>
      <c r="D34" s="6"/>
      <c r="E34" s="6"/>
      <c r="F34" s="6"/>
      <c r="G34" s="6"/>
      <c r="H34" s="6"/>
      <c r="I34" s="6"/>
      <c r="J34" s="6"/>
      <c r="K34" s="6"/>
      <c r="L34" s="6"/>
      <c r="M34" s="6"/>
      <c r="N34" s="6"/>
      <c r="O34" s="6"/>
      <c r="P34" s="6"/>
    </row>
    <row r="35" spans="1:16" ht="15">
      <c r="A35" s="10"/>
      <c r="B35" s="11"/>
      <c r="C35" s="55" t="s">
        <v>18</v>
      </c>
      <c r="D35" s="55"/>
      <c r="E35" s="55"/>
      <c r="F35" s="55"/>
      <c r="G35" s="55"/>
      <c r="H35" s="55"/>
      <c r="I35" s="55"/>
      <c r="J35" s="55"/>
      <c r="K35" s="55"/>
      <c r="L35" s="55"/>
      <c r="M35" s="55"/>
      <c r="N35" s="55"/>
      <c r="O35" s="55"/>
      <c r="P35" s="56"/>
    </row>
    <row r="36" spans="1:16" ht="12.75">
      <c r="A36" s="38"/>
      <c r="B36" s="12"/>
      <c r="C36" s="13" t="s">
        <v>5</v>
      </c>
      <c r="D36" s="14"/>
      <c r="E36" s="15"/>
      <c r="F36" s="14"/>
      <c r="G36" s="15"/>
      <c r="H36" s="14"/>
      <c r="I36" s="15"/>
      <c r="J36" s="14"/>
      <c r="K36" s="15"/>
      <c r="L36" s="14"/>
      <c r="M36" s="15"/>
      <c r="N36" s="14"/>
      <c r="O36" s="13" t="s">
        <v>5</v>
      </c>
      <c r="P36" s="16" t="s">
        <v>6</v>
      </c>
    </row>
    <row r="37" spans="1:16" ht="12.75">
      <c r="A37" s="39"/>
      <c r="B37" s="17"/>
      <c r="C37" s="18">
        <f>C24</f>
        <v>41609</v>
      </c>
      <c r="D37" s="18">
        <f aca="true" t="shared" si="7" ref="D37:O37">D24</f>
        <v>41640</v>
      </c>
      <c r="E37" s="18">
        <f t="shared" si="7"/>
        <v>41671</v>
      </c>
      <c r="F37" s="18">
        <f t="shared" si="7"/>
        <v>41699</v>
      </c>
      <c r="G37" s="18">
        <f t="shared" si="7"/>
        <v>41740</v>
      </c>
      <c r="H37" s="18">
        <f t="shared" si="7"/>
        <v>41760</v>
      </c>
      <c r="I37" s="18">
        <f t="shared" si="7"/>
        <v>41791</v>
      </c>
      <c r="J37" s="18">
        <f t="shared" si="7"/>
        <v>41821</v>
      </c>
      <c r="K37" s="18">
        <f t="shared" si="7"/>
        <v>41852</v>
      </c>
      <c r="L37" s="18">
        <f t="shared" si="7"/>
        <v>41883</v>
      </c>
      <c r="M37" s="18">
        <f t="shared" si="7"/>
        <v>41913</v>
      </c>
      <c r="N37" s="18">
        <f t="shared" si="7"/>
        <v>41944</v>
      </c>
      <c r="O37" s="18">
        <f t="shared" si="7"/>
        <v>41974</v>
      </c>
      <c r="P37" s="20" t="s">
        <v>8</v>
      </c>
    </row>
    <row r="38" spans="1:16" ht="12.75">
      <c r="A38" s="3">
        <f>A31+1</f>
        <v>15</v>
      </c>
      <c r="B38" s="21" t="s">
        <v>9</v>
      </c>
      <c r="C38" s="48">
        <f aca="true" t="shared" si="8" ref="C38:O43">C12-C25</f>
        <v>17999173</v>
      </c>
      <c r="D38" s="49">
        <f t="shared" si="8"/>
        <v>20680461</v>
      </c>
      <c r="E38" s="48">
        <f t="shared" si="8"/>
        <v>20336323</v>
      </c>
      <c r="F38" s="49">
        <f t="shared" si="8"/>
        <v>20101933</v>
      </c>
      <c r="G38" s="48">
        <f t="shared" si="8"/>
        <v>22753643</v>
      </c>
      <c r="H38" s="49">
        <f t="shared" si="8"/>
        <v>23572373</v>
      </c>
      <c r="I38" s="48">
        <f t="shared" si="8"/>
        <v>23244957</v>
      </c>
      <c r="J38" s="49">
        <f t="shared" si="8"/>
        <v>22944232</v>
      </c>
      <c r="K38" s="48">
        <f t="shared" si="8"/>
        <v>23371738.6</v>
      </c>
      <c r="L38" s="49">
        <f t="shared" si="8"/>
        <v>23547614.82</v>
      </c>
      <c r="M38" s="48">
        <f t="shared" si="8"/>
        <v>23719213.96</v>
      </c>
      <c r="N38" s="49">
        <f t="shared" si="8"/>
        <v>23886536.02</v>
      </c>
      <c r="O38" s="48">
        <f t="shared" si="8"/>
        <v>24049580.99</v>
      </c>
      <c r="P38" s="41">
        <f aca="true" t="shared" si="9" ref="P38:P43">AVERAGE(C38:O38)</f>
        <v>22323675.337692305</v>
      </c>
    </row>
    <row r="39" spans="1:16" ht="12.75">
      <c r="A39" s="3">
        <f aca="true" t="shared" si="10" ref="A39:A44">A38+1</f>
        <v>16</v>
      </c>
      <c r="B39" s="25" t="s">
        <v>10</v>
      </c>
      <c r="C39" s="50">
        <f t="shared" si="8"/>
        <v>247741605</v>
      </c>
      <c r="D39" s="51">
        <f t="shared" si="8"/>
        <v>269893503</v>
      </c>
      <c r="E39" s="50">
        <f t="shared" si="8"/>
        <v>270752760</v>
      </c>
      <c r="F39" s="51">
        <f t="shared" si="8"/>
        <v>269897691</v>
      </c>
      <c r="G39" s="50">
        <f t="shared" si="8"/>
        <v>268480835</v>
      </c>
      <c r="H39" s="51">
        <f t="shared" si="8"/>
        <v>267039440</v>
      </c>
      <c r="I39" s="50">
        <f t="shared" si="8"/>
        <v>288723788.15</v>
      </c>
      <c r="J39" s="51">
        <f t="shared" si="8"/>
        <v>287914883</v>
      </c>
      <c r="K39" s="50">
        <f t="shared" si="8"/>
        <v>281232493.21000004</v>
      </c>
      <c r="L39" s="51">
        <f t="shared" si="8"/>
        <v>279891825.28999996</v>
      </c>
      <c r="M39" s="50">
        <f t="shared" si="8"/>
        <v>278550643.26</v>
      </c>
      <c r="N39" s="51">
        <f t="shared" si="8"/>
        <v>277208947.1</v>
      </c>
      <c r="O39" s="50">
        <f t="shared" si="8"/>
        <v>275866736.83</v>
      </c>
      <c r="P39" s="43">
        <f t="shared" si="9"/>
        <v>274091934.67999995</v>
      </c>
    </row>
    <row r="40" spans="1:16" ht="12.75">
      <c r="A40" s="3">
        <f t="shared" si="10"/>
        <v>17</v>
      </c>
      <c r="B40" s="26" t="s">
        <v>11</v>
      </c>
      <c r="C40" s="48">
        <f t="shared" si="8"/>
        <v>1671972640</v>
      </c>
      <c r="D40" s="49">
        <f t="shared" si="8"/>
        <v>1669784664</v>
      </c>
      <c r="E40" s="48">
        <f t="shared" si="8"/>
        <v>1661317980</v>
      </c>
      <c r="F40" s="49">
        <f t="shared" si="8"/>
        <v>1670573822</v>
      </c>
      <c r="G40" s="48">
        <f t="shared" si="8"/>
        <v>1667293611</v>
      </c>
      <c r="H40" s="49">
        <f t="shared" si="8"/>
        <v>1649347371</v>
      </c>
      <c r="I40" s="48">
        <f t="shared" si="8"/>
        <v>1650929999</v>
      </c>
      <c r="J40" s="49">
        <f t="shared" si="8"/>
        <v>1646108691</v>
      </c>
      <c r="K40" s="48">
        <f t="shared" si="8"/>
        <v>1651539103.29</v>
      </c>
      <c r="L40" s="49">
        <f t="shared" si="8"/>
        <v>1654356114.3700001</v>
      </c>
      <c r="M40" s="48">
        <f t="shared" si="8"/>
        <v>1657159425.6699998</v>
      </c>
      <c r="N40" s="49">
        <f t="shared" si="8"/>
        <v>1659949037.6399999</v>
      </c>
      <c r="O40" s="48">
        <f t="shared" si="8"/>
        <v>1662724950.28</v>
      </c>
      <c r="P40" s="41">
        <f t="shared" si="9"/>
        <v>1659465954.5576923</v>
      </c>
    </row>
    <row r="41" spans="1:16" ht="12.75">
      <c r="A41" s="3">
        <f t="shared" si="10"/>
        <v>18</v>
      </c>
      <c r="B41" s="25" t="s">
        <v>12</v>
      </c>
      <c r="C41" s="50">
        <f t="shared" si="8"/>
        <v>1369646510</v>
      </c>
      <c r="D41" s="51">
        <f t="shared" si="8"/>
        <v>1371843618</v>
      </c>
      <c r="E41" s="50">
        <f t="shared" si="8"/>
        <v>1371863765</v>
      </c>
      <c r="F41" s="51">
        <f t="shared" si="8"/>
        <v>1399665867</v>
      </c>
      <c r="G41" s="50">
        <f t="shared" si="8"/>
        <v>1674265993</v>
      </c>
      <c r="H41" s="51">
        <f t="shared" si="8"/>
        <v>1673747701</v>
      </c>
      <c r="I41" s="50">
        <f t="shared" si="8"/>
        <v>1686056874</v>
      </c>
      <c r="J41" s="51">
        <f t="shared" si="8"/>
        <v>1688708374</v>
      </c>
      <c r="K41" s="50">
        <f t="shared" si="8"/>
        <v>1686192272.81</v>
      </c>
      <c r="L41" s="51">
        <f t="shared" si="8"/>
        <v>1684103637.8</v>
      </c>
      <c r="M41" s="50">
        <f t="shared" si="8"/>
        <v>1689081801.23</v>
      </c>
      <c r="N41" s="51">
        <f t="shared" si="8"/>
        <v>1686975523.6399999</v>
      </c>
      <c r="O41" s="50">
        <f t="shared" si="8"/>
        <v>1829951632.63</v>
      </c>
      <c r="P41" s="43">
        <f t="shared" si="9"/>
        <v>1600931043.8546154</v>
      </c>
    </row>
    <row r="42" spans="1:16" ht="12.75">
      <c r="A42" s="3">
        <f t="shared" si="10"/>
        <v>19</v>
      </c>
      <c r="B42" s="26" t="s">
        <v>13</v>
      </c>
      <c r="C42" s="48">
        <f t="shared" si="8"/>
        <v>2305611764</v>
      </c>
      <c r="D42" s="49">
        <f t="shared" si="8"/>
        <v>2310571598</v>
      </c>
      <c r="E42" s="48">
        <f t="shared" si="8"/>
        <v>2323836059</v>
      </c>
      <c r="F42" s="49">
        <f t="shared" si="8"/>
        <v>2341449381</v>
      </c>
      <c r="G42" s="48">
        <f t="shared" si="8"/>
        <v>2344787771</v>
      </c>
      <c r="H42" s="49">
        <f t="shared" si="8"/>
        <v>2353057280</v>
      </c>
      <c r="I42" s="48">
        <f t="shared" si="8"/>
        <v>2363469374</v>
      </c>
      <c r="J42" s="49">
        <f t="shared" si="8"/>
        <v>2367005707</v>
      </c>
      <c r="K42" s="48">
        <f t="shared" si="8"/>
        <v>2369724382.7</v>
      </c>
      <c r="L42" s="49">
        <f t="shared" si="8"/>
        <v>2376770342.1</v>
      </c>
      <c r="M42" s="48">
        <f t="shared" si="8"/>
        <v>2383784013.21</v>
      </c>
      <c r="N42" s="49">
        <f t="shared" si="8"/>
        <v>2390765396.0499997</v>
      </c>
      <c r="O42" s="48">
        <f t="shared" si="8"/>
        <v>2397714490.6099997</v>
      </c>
      <c r="P42" s="41">
        <f t="shared" si="9"/>
        <v>2356042119.897692</v>
      </c>
    </row>
    <row r="43" spans="1:16" ht="12.75">
      <c r="A43" s="3">
        <f t="shared" si="10"/>
        <v>20</v>
      </c>
      <c r="B43" s="25" t="s">
        <v>14</v>
      </c>
      <c r="C43" s="52">
        <f t="shared" si="8"/>
        <v>199425090</v>
      </c>
      <c r="D43" s="53">
        <f t="shared" si="8"/>
        <v>198610004</v>
      </c>
      <c r="E43" s="52">
        <f t="shared" si="8"/>
        <v>198347711</v>
      </c>
      <c r="F43" s="53">
        <f t="shared" si="8"/>
        <v>199294275</v>
      </c>
      <c r="G43" s="52">
        <f t="shared" si="8"/>
        <v>198787364</v>
      </c>
      <c r="H43" s="53">
        <f t="shared" si="8"/>
        <v>190978077</v>
      </c>
      <c r="I43" s="52">
        <f t="shared" si="8"/>
        <v>191382566</v>
      </c>
      <c r="J43" s="53">
        <f t="shared" si="8"/>
        <v>190689336</v>
      </c>
      <c r="K43" s="52">
        <f t="shared" si="8"/>
        <v>190895771.41000003</v>
      </c>
      <c r="L43" s="53">
        <f t="shared" si="8"/>
        <v>190656829.32000005</v>
      </c>
      <c r="M43" s="52">
        <f t="shared" si="8"/>
        <v>190415770.38000008</v>
      </c>
      <c r="N43" s="53">
        <f t="shared" si="8"/>
        <v>190172594.5800001</v>
      </c>
      <c r="O43" s="52">
        <f t="shared" si="8"/>
        <v>189927301.92000014</v>
      </c>
      <c r="P43" s="45">
        <f t="shared" si="9"/>
        <v>193814053.12384617</v>
      </c>
    </row>
    <row r="44" spans="1:16" ht="12.75">
      <c r="A44" s="3">
        <f t="shared" si="10"/>
        <v>21</v>
      </c>
      <c r="B44" s="29" t="s">
        <v>15</v>
      </c>
      <c r="C44" s="30">
        <f aca="true" t="shared" si="11" ref="C44:P44">SUM(C38:C43)</f>
        <v>5812396782</v>
      </c>
      <c r="D44" s="31">
        <f t="shared" si="11"/>
        <v>5841383848</v>
      </c>
      <c r="E44" s="30">
        <f t="shared" si="11"/>
        <v>5846454598</v>
      </c>
      <c r="F44" s="31">
        <f t="shared" si="11"/>
        <v>5900982969</v>
      </c>
      <c r="G44" s="30">
        <f t="shared" si="11"/>
        <v>6176369217</v>
      </c>
      <c r="H44" s="31">
        <f t="shared" si="11"/>
        <v>6157742242</v>
      </c>
      <c r="I44" s="30">
        <f t="shared" si="11"/>
        <v>6203807558.15</v>
      </c>
      <c r="J44" s="31">
        <f t="shared" si="11"/>
        <v>6203371223</v>
      </c>
      <c r="K44" s="30">
        <f t="shared" si="11"/>
        <v>6202955762.0199995</v>
      </c>
      <c r="L44" s="31">
        <f t="shared" si="11"/>
        <v>6209326363.699999</v>
      </c>
      <c r="M44" s="30">
        <f t="shared" si="11"/>
        <v>6222710867.71</v>
      </c>
      <c r="N44" s="31">
        <f t="shared" si="11"/>
        <v>6228958035.029999</v>
      </c>
      <c r="O44" s="30">
        <f t="shared" si="11"/>
        <v>6380234693.26</v>
      </c>
      <c r="P44" s="33">
        <f t="shared" si="11"/>
        <v>6106668781.451538</v>
      </c>
    </row>
    <row r="45" spans="1:16" ht="12.75">
      <c r="A45" s="3"/>
      <c r="B45" s="34"/>
      <c r="C45" s="35"/>
      <c r="D45" s="35"/>
      <c r="E45" s="35"/>
      <c r="F45" s="35"/>
      <c r="G45" s="35"/>
      <c r="H45" s="35"/>
      <c r="I45" s="35"/>
      <c r="J45" s="35"/>
      <c r="K45" s="35"/>
      <c r="L45" s="35"/>
      <c r="M45" s="35"/>
      <c r="N45" s="35"/>
      <c r="O45" s="35"/>
      <c r="P45" s="46"/>
    </row>
    <row r="46" spans="1:16" ht="12.75">
      <c r="A46" s="3"/>
      <c r="B46" s="47"/>
      <c r="C46" s="37"/>
      <c r="D46" s="37"/>
      <c r="E46" s="37"/>
      <c r="F46" s="37"/>
      <c r="G46" s="37"/>
      <c r="H46" s="37"/>
      <c r="I46" s="37"/>
      <c r="J46" s="37"/>
      <c r="K46" s="37"/>
      <c r="L46" s="37"/>
      <c r="M46" s="37"/>
      <c r="N46" s="37"/>
      <c r="O46" s="37"/>
      <c r="P46" s="37"/>
    </row>
    <row r="47" spans="1:16" ht="12.75">
      <c r="A47" s="3"/>
      <c r="B47" s="54" t="s">
        <v>19</v>
      </c>
      <c r="C47" s="37"/>
      <c r="D47" s="37"/>
      <c r="E47" s="37"/>
      <c r="F47" s="37"/>
      <c r="G47" s="37"/>
      <c r="H47" s="37"/>
      <c r="I47" s="37"/>
      <c r="J47" s="37"/>
      <c r="K47" s="37"/>
      <c r="L47" s="37"/>
      <c r="M47" s="37"/>
      <c r="N47" s="37"/>
      <c r="O47" s="37"/>
      <c r="P47" s="37"/>
    </row>
    <row r="48" spans="1:16" ht="12.75">
      <c r="A48" s="3"/>
      <c r="B48" s="54" t="s">
        <v>20</v>
      </c>
      <c r="C48" s="37"/>
      <c r="D48" s="37"/>
      <c r="E48" s="37"/>
      <c r="F48" s="37"/>
      <c r="G48" s="37"/>
      <c r="H48" s="37"/>
      <c r="I48" s="37"/>
      <c r="J48" s="37"/>
      <c r="K48" s="37"/>
      <c r="L48" s="37"/>
      <c r="M48" s="37"/>
      <c r="N48" s="37"/>
      <c r="O48" s="37"/>
      <c r="P48" s="37"/>
    </row>
    <row r="49" spans="1:16" ht="12.75">
      <c r="A49" s="3"/>
      <c r="B49" s="54" t="s">
        <v>21</v>
      </c>
      <c r="C49" s="6"/>
      <c r="D49" s="6"/>
      <c r="E49" s="6"/>
      <c r="F49" s="6"/>
      <c r="G49" s="6"/>
      <c r="H49" s="6"/>
      <c r="I49" s="6"/>
      <c r="J49" s="6"/>
      <c r="K49" s="6"/>
      <c r="L49" s="6"/>
      <c r="M49" s="6"/>
      <c r="N49" s="6"/>
      <c r="O49" s="6"/>
      <c r="P49" s="6"/>
    </row>
    <row r="50" spans="1:16" ht="12.75">
      <c r="A50" s="3"/>
      <c r="B50" s="54" t="s">
        <v>22</v>
      </c>
      <c r="C50" s="3"/>
      <c r="D50" s="3"/>
      <c r="E50" s="3"/>
      <c r="F50" s="3"/>
      <c r="G50" s="3"/>
      <c r="H50" s="3"/>
      <c r="I50" s="3"/>
      <c r="J50" s="3"/>
      <c r="K50" s="3"/>
      <c r="L50" s="3"/>
      <c r="M50" s="3"/>
      <c r="N50" s="3"/>
      <c r="O50" s="3"/>
      <c r="P50" s="3"/>
    </row>
    <row r="51" spans="1:16" ht="12.75">
      <c r="A51" s="3"/>
      <c r="B51" s="54"/>
      <c r="C51" s="3"/>
      <c r="D51" s="3"/>
      <c r="E51" s="3"/>
      <c r="F51" s="3"/>
      <c r="G51" s="3"/>
      <c r="H51" s="3"/>
      <c r="I51" s="3"/>
      <c r="J51" s="3"/>
      <c r="K51" s="3"/>
      <c r="L51" s="3"/>
      <c r="M51" s="3"/>
      <c r="N51" s="3"/>
      <c r="O51" s="3"/>
      <c r="P51" s="3"/>
    </row>
  </sheetData>
  <sheetProtection/>
  <mergeCells count="3">
    <mergeCell ref="C9:P9"/>
    <mergeCell ref="C22:P22"/>
    <mergeCell ref="C35:P35"/>
  </mergeCells>
  <printOptions/>
  <pageMargins left="0.7" right="0.7" top="0.75" bottom="0.75" header="0.3" footer="0.3"/>
  <pageSetup fitToHeight="1" fitToWidth="1"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OGE Energy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Kays, David</dc:creator>
  <cp:keywords/>
  <dc:description/>
  <cp:lastModifiedBy>Kays, David</cp:lastModifiedBy>
  <dcterms:created xsi:type="dcterms:W3CDTF">2014-09-02T16:58:43Z</dcterms:created>
  <dcterms:modified xsi:type="dcterms:W3CDTF">2014-09-02T17:05:14Z</dcterms:modified>
  <cp:category/>
  <cp:version/>
  <cp:contentType/>
  <cp:contentStatus/>
</cp:coreProperties>
</file>